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acpark/Downloads/"/>
    </mc:Choice>
  </mc:AlternateContent>
  <xr:revisionPtr revIDLastSave="0" documentId="13_ncr:1_{BD37B2BB-DEFD-7341-895B-38D2B97ED67B}" xr6:coauthVersionLast="45" xr6:coauthVersionMax="45" xr10:uidLastSave="{00000000-0000-0000-0000-000000000000}"/>
  <bookViews>
    <workbookView xWindow="28140" yWindow="320" windowWidth="28800" windowHeight="15840" xr2:uid="{3C933874-B7E2-4298-8499-C3E18B8B5C10}"/>
  </bookViews>
  <sheets>
    <sheet name="Comparison" sheetId="1" r:id="rId1"/>
    <sheet name="Forgive Loan Calc" sheetId="2" r:id="rId2"/>
    <sheet name="Forgive Expense Cal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3" l="1"/>
  <c r="E4" i="3"/>
  <c r="E3" i="3"/>
  <c r="E6" i="3"/>
  <c r="E7" i="3"/>
  <c r="E8" i="3"/>
  <c r="E8" i="2"/>
  <c r="E10" i="2" s="1"/>
  <c r="E10" i="3" l="1"/>
  <c r="E12" i="3" s="1"/>
</calcChain>
</file>

<file path=xl/sharedStrings.xml><?xml version="1.0" encoding="utf-8"?>
<sst xmlns="http://schemas.openxmlformats.org/spreadsheetml/2006/main" count="89" uniqueCount="84">
  <si>
    <t>Small Business Act</t>
  </si>
  <si>
    <t>SBA 7(a) Federal Small Business Relief</t>
  </si>
  <si>
    <t>Paycheck Protection Loan Program</t>
  </si>
  <si>
    <t>aka Forgiveness Loan</t>
  </si>
  <si>
    <t>Primarily for Payroll</t>
  </si>
  <si>
    <t>SBA 7(b) Federal Small Business Relief</t>
  </si>
  <si>
    <t>EIDL - Disaster Loan Program</t>
  </si>
  <si>
    <t>aka Disaster Relief Loan</t>
  </si>
  <si>
    <t>Loan Forgiveness</t>
  </si>
  <si>
    <t>Yes</t>
  </si>
  <si>
    <t>No</t>
  </si>
  <si>
    <t>Eligibility</t>
  </si>
  <si>
    <t>Businesses, Non-Profits, Self Employed</t>
  </si>
  <si>
    <t>Independent Contractors</t>
  </si>
  <si>
    <t>Loan Terms</t>
  </si>
  <si>
    <t>Up to 30 years</t>
  </si>
  <si>
    <t>We expect 7 to 15 years will be normal</t>
  </si>
  <si>
    <t>2.75% Rate - Non Profits</t>
  </si>
  <si>
    <t>Deferment</t>
  </si>
  <si>
    <t>5 - 12 months</t>
  </si>
  <si>
    <t>Underwriting Requirements</t>
  </si>
  <si>
    <t>Easy processing, less paperwork, fast processing</t>
  </si>
  <si>
    <t>Verify in business as of 2/15/2020</t>
  </si>
  <si>
    <t>Should have a loan package with letter</t>
  </si>
  <si>
    <t>Stringent Requirements, more paperwork, slower processing</t>
  </si>
  <si>
    <t>Emergency Grant of $10,000 if requested</t>
  </si>
  <si>
    <t>Less than 500 employees</t>
  </si>
  <si>
    <t>Show proof of hardship (financials)</t>
  </si>
  <si>
    <t>Should have projections</t>
  </si>
  <si>
    <t>Emergency Grant</t>
  </si>
  <si>
    <t>Loan Amount</t>
  </si>
  <si>
    <t>Lesser of:</t>
  </si>
  <si>
    <t>Average monthly payroll for prior year x 2.5</t>
  </si>
  <si>
    <t>Confirm you use the right definition of "payroll costs"</t>
  </si>
  <si>
    <t>or</t>
  </si>
  <si>
    <t>Determined by SBA</t>
  </si>
  <si>
    <t>issuance on:</t>
  </si>
  <si>
    <t>Payroll costs</t>
  </si>
  <si>
    <t>Rent &amp; Mortgage Interest</t>
  </si>
  <si>
    <t>Utilities (water, power, gas, internet, telephone)</t>
  </si>
  <si>
    <t>No Forgiveness</t>
  </si>
  <si>
    <t>$10,000 Grant if requested</t>
  </si>
  <si>
    <t>MUST DOCUMENT PROPERLY</t>
  </si>
  <si>
    <t>Independent Contractors, GIG economy workers</t>
  </si>
  <si>
    <t>Health Insurance (normally paid by company only)</t>
  </si>
  <si>
    <t>Retirement Costs</t>
  </si>
  <si>
    <t>No Collateral required</t>
  </si>
  <si>
    <t>Must have ability to repay - 640 Credit Score</t>
  </si>
  <si>
    <t>Personal Guarantee</t>
  </si>
  <si>
    <t>If you have already applied, then you must "re-apply"</t>
  </si>
  <si>
    <t>for the $10,000 Grant</t>
  </si>
  <si>
    <t>Must spend the money during the first 8 weeks after</t>
  </si>
  <si>
    <t>When is it available</t>
  </si>
  <si>
    <t>Apply Now - takes 3 weeks to get</t>
  </si>
  <si>
    <t>Goal is to make this FAST</t>
  </si>
  <si>
    <t>If you have a Current loan there is a 6 month payment deferment</t>
  </si>
  <si>
    <t>Up to $2,000,000</t>
  </si>
  <si>
    <t>Less than 500 (can have more) without an aggregation</t>
  </si>
  <si>
    <t>Business in existence for more than one year</t>
  </si>
  <si>
    <t>Can be negotiated</t>
  </si>
  <si>
    <t>Average Gross Monthly Payroll</t>
  </si>
  <si>
    <t>Monthly Health Care Benefits</t>
  </si>
  <si>
    <t>Monthly Retirement Benefit Match</t>
  </si>
  <si>
    <t>Total Monthly Costs</t>
  </si>
  <si>
    <t>Factor Rate</t>
  </si>
  <si>
    <t>Monthly Independent Contractors</t>
  </si>
  <si>
    <t>Businesses, Sole Proprietors, ESOPs, Non-Profits</t>
  </si>
  <si>
    <t>3.75% Rate - Business</t>
  </si>
  <si>
    <t>Application End Date</t>
  </si>
  <si>
    <t>PPP Loan Amount</t>
  </si>
  <si>
    <t>Rent Expenses</t>
  </si>
  <si>
    <t>Gross Payroll Expenses</t>
  </si>
  <si>
    <t>Power</t>
  </si>
  <si>
    <t>Internet</t>
  </si>
  <si>
    <t>Heath Care Expenses</t>
  </si>
  <si>
    <t>Total Loan Forgiven</t>
  </si>
  <si>
    <t>Loan Amount to Pay back</t>
  </si>
  <si>
    <t>09/30/2020 - Expect to change</t>
  </si>
  <si>
    <t>2 years</t>
  </si>
  <si>
    <t>6 months</t>
  </si>
  <si>
    <t>Expect to take 2 weeks</t>
  </si>
  <si>
    <t>04/03/2020 Business (04/10/2020-Sole Prop)</t>
  </si>
  <si>
    <t xml:space="preserve">Yes - $10,000 available </t>
  </si>
  <si>
    <t>1%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</si>
</sst>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FFFF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43" fontId="2" fillId="2" borderId="0" xfId="1" applyFont="1" applyFill="1"/>
    <xf numFmtId="164" fontId="2" fillId="2" borderId="0" xfId="2" applyNumberFormat="1" applyFont="1" applyFill="1"/>
    <xf numFmtId="0" fontId="4" fillId="0" borderId="0" xfId="0" applyFont="1"/>
    <xf numFmtId="0" fontId="5" fillId="0" borderId="0" xfId="0" applyFont="1"/>
    <xf numFmtId="43" fontId="0" fillId="0" borderId="0" xfId="1" applyFont="1"/>
    <xf numFmtId="43" fontId="2" fillId="2" borderId="1" xfId="1" applyFont="1" applyFill="1" applyBorder="1"/>
    <xf numFmtId="1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44C64-ADD5-4CB1-AC39-E80F75F4D8BC}">
  <dimension ref="A1:P63"/>
  <sheetViews>
    <sheetView tabSelected="1" zoomScale="145" zoomScaleNormal="145" workbookViewId="0">
      <pane ySplit="4" topLeftCell="A5" activePane="bottomLeft" state="frozen"/>
      <selection pane="bottomLeft" activeCell="G18" sqref="G18"/>
    </sheetView>
  </sheetViews>
  <sheetFormatPr baseColWidth="10" defaultColWidth="9.1640625" defaultRowHeight="15" x14ac:dyDescent="0.2"/>
  <cols>
    <col min="1" max="1" width="18.5" style="3" customWidth="1"/>
    <col min="2" max="2" width="9.1640625" style="3"/>
    <col min="3" max="3" width="0.83203125" style="4" customWidth="1"/>
    <col min="4" max="4" width="13.83203125" style="3" customWidth="1"/>
    <col min="5" max="7" width="9.1640625" style="3"/>
    <col min="8" max="8" width="12.1640625" style="3" customWidth="1"/>
    <col min="9" max="9" width="0.83203125" style="4" customWidth="1"/>
    <col min="10" max="15" width="9.1640625" style="3"/>
    <col min="16" max="16" width="9.1640625" style="4"/>
    <col min="17" max="16384" width="9.1640625" style="3"/>
  </cols>
  <sheetData>
    <row r="1" spans="1:16" x14ac:dyDescent="0.2">
      <c r="A1" s="13" t="s">
        <v>0</v>
      </c>
      <c r="B1" s="13"/>
      <c r="C1" s="2"/>
      <c r="D1" s="12" t="s">
        <v>1</v>
      </c>
      <c r="E1" s="12"/>
      <c r="F1" s="12"/>
      <c r="G1" s="12"/>
      <c r="H1" s="12"/>
      <c r="I1" s="2"/>
      <c r="J1" s="12" t="s">
        <v>5</v>
      </c>
      <c r="K1" s="12"/>
      <c r="L1" s="12"/>
      <c r="M1" s="12"/>
      <c r="N1" s="12"/>
      <c r="O1" s="12"/>
      <c r="P1" s="12"/>
    </row>
    <row r="2" spans="1:16" x14ac:dyDescent="0.2">
      <c r="A2" s="13"/>
      <c r="B2" s="13"/>
      <c r="C2" s="2"/>
      <c r="D2" s="12" t="s">
        <v>2</v>
      </c>
      <c r="E2" s="12"/>
      <c r="F2" s="12"/>
      <c r="G2" s="12"/>
      <c r="H2" s="12"/>
      <c r="I2" s="2"/>
      <c r="J2" s="12" t="s">
        <v>6</v>
      </c>
      <c r="K2" s="12"/>
      <c r="L2" s="12"/>
      <c r="M2" s="12"/>
      <c r="N2" s="12"/>
      <c r="O2" s="12"/>
      <c r="P2" s="12"/>
    </row>
    <row r="3" spans="1:16" x14ac:dyDescent="0.2">
      <c r="A3" s="13"/>
      <c r="B3" s="13"/>
      <c r="C3" s="2"/>
      <c r="D3" s="12" t="s">
        <v>3</v>
      </c>
      <c r="E3" s="12"/>
      <c r="F3" s="12"/>
      <c r="G3" s="12"/>
      <c r="H3" s="12"/>
      <c r="I3" s="2"/>
      <c r="J3" s="12" t="s">
        <v>7</v>
      </c>
      <c r="K3" s="12"/>
      <c r="L3" s="12"/>
      <c r="M3" s="12"/>
      <c r="N3" s="12"/>
      <c r="O3" s="12"/>
      <c r="P3" s="12"/>
    </row>
    <row r="4" spans="1:16" x14ac:dyDescent="0.2">
      <c r="A4" s="13"/>
      <c r="B4" s="13"/>
      <c r="C4" s="2"/>
      <c r="D4" s="12" t="s">
        <v>4</v>
      </c>
      <c r="E4" s="12"/>
      <c r="F4" s="12"/>
      <c r="G4" s="12"/>
      <c r="H4" s="12"/>
      <c r="I4" s="2"/>
      <c r="J4" s="1"/>
      <c r="K4" s="1"/>
      <c r="L4" s="1"/>
      <c r="M4" s="1"/>
      <c r="N4" s="1"/>
      <c r="O4" s="1"/>
      <c r="P4" s="1"/>
    </row>
    <row r="5" spans="1:16" s="4" customFormat="1" ht="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8</v>
      </c>
      <c r="B6" s="1"/>
      <c r="C6" s="2"/>
      <c r="D6" s="1" t="s">
        <v>9</v>
      </c>
      <c r="E6" s="1"/>
      <c r="F6" s="1"/>
      <c r="G6" s="1"/>
      <c r="H6" s="1"/>
      <c r="I6" s="2"/>
      <c r="J6" s="1" t="s">
        <v>10</v>
      </c>
      <c r="K6" s="1"/>
      <c r="L6" s="1"/>
      <c r="M6" s="1"/>
      <c r="N6" s="1"/>
      <c r="O6" s="1"/>
      <c r="P6" s="1"/>
    </row>
    <row r="7" spans="1:16" s="4" customFormat="1" ht="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1" t="s">
        <v>11</v>
      </c>
      <c r="B8" s="1"/>
      <c r="C8" s="2"/>
      <c r="D8" s="1" t="s">
        <v>12</v>
      </c>
      <c r="E8" s="1"/>
      <c r="F8" s="1"/>
      <c r="G8" s="1"/>
      <c r="H8" s="1"/>
      <c r="I8" s="2"/>
      <c r="J8" s="1" t="s">
        <v>66</v>
      </c>
      <c r="K8" s="1"/>
      <c r="L8" s="1"/>
      <c r="M8" s="1"/>
      <c r="N8" s="1"/>
      <c r="O8" s="1"/>
      <c r="P8" s="1"/>
    </row>
    <row r="9" spans="1:16" x14ac:dyDescent="0.2">
      <c r="A9" s="1"/>
      <c r="B9" s="1"/>
      <c r="C9" s="2"/>
      <c r="D9" s="1" t="s">
        <v>43</v>
      </c>
      <c r="E9" s="1"/>
      <c r="F9" s="1"/>
      <c r="G9" s="1"/>
      <c r="H9" s="1"/>
      <c r="I9" s="2"/>
      <c r="J9" s="1" t="s">
        <v>13</v>
      </c>
      <c r="K9" s="1"/>
      <c r="L9" s="1"/>
      <c r="M9" s="1"/>
      <c r="N9" s="1"/>
      <c r="O9" s="1"/>
      <c r="P9" s="1"/>
    </row>
    <row r="10" spans="1:16" x14ac:dyDescent="0.2">
      <c r="A10" s="1"/>
      <c r="B10" s="1"/>
      <c r="C10" s="2"/>
      <c r="D10" s="1"/>
      <c r="E10" s="1"/>
      <c r="F10" s="1"/>
      <c r="G10" s="1"/>
      <c r="H10" s="1"/>
      <c r="I10" s="2"/>
      <c r="J10" s="1"/>
      <c r="K10" s="1"/>
      <c r="L10" s="1"/>
      <c r="M10" s="1"/>
      <c r="N10" s="1"/>
      <c r="O10" s="1"/>
      <c r="P10" s="1"/>
    </row>
    <row r="11" spans="1:16" s="4" customFormat="1" ht="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1" t="s">
        <v>14</v>
      </c>
      <c r="B12" s="1"/>
      <c r="C12" s="2"/>
      <c r="D12" s="1" t="s">
        <v>78</v>
      </c>
      <c r="E12" s="1"/>
      <c r="F12" s="1"/>
      <c r="G12" s="1"/>
      <c r="H12" s="1"/>
      <c r="I12" s="2"/>
      <c r="J12" s="1" t="s">
        <v>15</v>
      </c>
      <c r="K12" s="1"/>
      <c r="L12" s="1"/>
      <c r="M12" s="1"/>
      <c r="N12" s="1"/>
      <c r="O12" s="1"/>
      <c r="P12" s="1"/>
    </row>
    <row r="13" spans="1:16" x14ac:dyDescent="0.2">
      <c r="A13" s="1"/>
      <c r="B13" s="1"/>
      <c r="C13" s="2"/>
      <c r="D13" s="1" t="s">
        <v>83</v>
      </c>
      <c r="E13" s="1"/>
      <c r="F13" s="1"/>
      <c r="G13" s="1"/>
      <c r="H13" s="1"/>
      <c r="I13" s="2"/>
      <c r="J13" s="1" t="s">
        <v>16</v>
      </c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2"/>
      <c r="D14" s="1"/>
      <c r="E14" s="1"/>
      <c r="F14" s="1"/>
      <c r="G14" s="1"/>
      <c r="H14" s="1"/>
      <c r="I14" s="2"/>
      <c r="J14" s="1" t="s">
        <v>67</v>
      </c>
      <c r="K14" s="1"/>
      <c r="L14" s="1"/>
      <c r="M14" s="1"/>
      <c r="N14" s="1"/>
      <c r="O14" s="1"/>
      <c r="P14" s="1"/>
    </row>
    <row r="15" spans="1:16" x14ac:dyDescent="0.2">
      <c r="A15" s="1"/>
      <c r="B15" s="1"/>
      <c r="C15" s="2"/>
      <c r="D15" s="1"/>
      <c r="E15" s="1"/>
      <c r="F15" s="1"/>
      <c r="G15" s="1"/>
      <c r="H15" s="1"/>
      <c r="I15" s="2"/>
      <c r="J15" s="1" t="s">
        <v>17</v>
      </c>
      <c r="K15" s="1"/>
      <c r="L15" s="1"/>
      <c r="M15" s="1"/>
      <c r="N15" s="1"/>
      <c r="O15" s="1"/>
      <c r="P15" s="1"/>
    </row>
    <row r="16" spans="1:16" s="4" customFormat="1" ht="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1" t="s">
        <v>18</v>
      </c>
      <c r="B17" s="1"/>
      <c r="C17" s="2"/>
      <c r="D17" s="1" t="s">
        <v>79</v>
      </c>
      <c r="E17" s="1"/>
      <c r="F17" s="1"/>
      <c r="G17" s="1"/>
      <c r="H17" s="1"/>
      <c r="I17" s="2"/>
      <c r="J17" s="1" t="s">
        <v>19</v>
      </c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2"/>
      <c r="D18" s="1"/>
      <c r="E18" s="1"/>
      <c r="F18" s="1"/>
      <c r="G18" s="1"/>
      <c r="H18" s="1"/>
      <c r="I18" s="2"/>
      <c r="J18" s="1" t="s">
        <v>55</v>
      </c>
      <c r="K18" s="1"/>
      <c r="L18" s="1"/>
      <c r="M18" s="1"/>
      <c r="N18" s="1"/>
      <c r="O18" s="1"/>
      <c r="P18" s="1"/>
    </row>
    <row r="19" spans="1:16" s="4" customFormat="1" ht="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1" t="s">
        <v>20</v>
      </c>
      <c r="B20" s="1"/>
      <c r="C20" s="2"/>
      <c r="D20" s="1" t="s">
        <v>21</v>
      </c>
      <c r="E20" s="1"/>
      <c r="F20" s="1"/>
      <c r="G20" s="1"/>
      <c r="H20" s="1"/>
      <c r="I20" s="2"/>
      <c r="J20" s="1" t="s">
        <v>24</v>
      </c>
      <c r="K20" s="1"/>
      <c r="L20" s="1"/>
      <c r="M20" s="1"/>
      <c r="N20" s="1"/>
      <c r="O20" s="1"/>
      <c r="P20" s="1"/>
    </row>
    <row r="21" spans="1:16" x14ac:dyDescent="0.2">
      <c r="A21" s="1"/>
      <c r="B21" s="1"/>
      <c r="C21" s="2"/>
      <c r="D21" s="1" t="s">
        <v>22</v>
      </c>
      <c r="E21" s="1"/>
      <c r="F21" s="1"/>
      <c r="G21" s="1"/>
      <c r="H21" s="1"/>
      <c r="I21" s="2"/>
      <c r="J21" s="1" t="s">
        <v>25</v>
      </c>
      <c r="K21" s="1"/>
      <c r="L21" s="1"/>
      <c r="M21" s="1"/>
      <c r="N21" s="1"/>
      <c r="O21" s="1"/>
      <c r="P21" s="1"/>
    </row>
    <row r="22" spans="1:16" x14ac:dyDescent="0.2">
      <c r="A22" s="1"/>
      <c r="B22" s="1"/>
      <c r="C22" s="2"/>
      <c r="D22" s="1" t="s">
        <v>57</v>
      </c>
      <c r="E22" s="1"/>
      <c r="F22" s="1"/>
      <c r="G22" s="1"/>
      <c r="H22" s="1"/>
      <c r="I22" s="2"/>
      <c r="J22" s="1" t="s">
        <v>58</v>
      </c>
      <c r="K22" s="1"/>
      <c r="L22" s="1"/>
      <c r="M22" s="1"/>
      <c r="N22" s="1"/>
      <c r="O22" s="1"/>
      <c r="P22" s="1"/>
    </row>
    <row r="23" spans="1:16" x14ac:dyDescent="0.2">
      <c r="A23" s="1"/>
      <c r="B23" s="1"/>
      <c r="C23" s="2"/>
      <c r="D23" s="1" t="s">
        <v>23</v>
      </c>
      <c r="E23" s="1"/>
      <c r="F23" s="1"/>
      <c r="G23" s="1"/>
      <c r="H23" s="1"/>
      <c r="I23" s="2"/>
      <c r="J23" s="1" t="s">
        <v>26</v>
      </c>
      <c r="K23" s="1"/>
      <c r="L23" s="1"/>
      <c r="M23" s="1"/>
      <c r="N23" s="1"/>
      <c r="O23" s="1"/>
      <c r="P23" s="1"/>
    </row>
    <row r="24" spans="1:16" x14ac:dyDescent="0.2">
      <c r="A24" s="1"/>
      <c r="B24" s="1"/>
      <c r="C24" s="2"/>
      <c r="D24" s="1" t="s">
        <v>46</v>
      </c>
      <c r="E24" s="1"/>
      <c r="F24" s="1"/>
      <c r="G24" s="1"/>
      <c r="H24" s="1"/>
      <c r="I24" s="2"/>
      <c r="J24" s="1" t="s">
        <v>27</v>
      </c>
      <c r="K24" s="1"/>
      <c r="L24" s="1"/>
      <c r="M24" s="1"/>
      <c r="N24" s="1"/>
      <c r="O24" s="1"/>
      <c r="P24" s="1"/>
    </row>
    <row r="25" spans="1:16" x14ac:dyDescent="0.2">
      <c r="A25" s="1"/>
      <c r="B25" s="1"/>
      <c r="C25" s="2"/>
      <c r="D25" s="1"/>
      <c r="E25" s="1"/>
      <c r="F25" s="1"/>
      <c r="G25" s="1"/>
      <c r="H25" s="1"/>
      <c r="I25" s="2"/>
      <c r="J25" s="1" t="s">
        <v>28</v>
      </c>
      <c r="K25" s="1"/>
      <c r="L25" s="1"/>
      <c r="M25" s="1"/>
      <c r="N25" s="1"/>
      <c r="O25" s="1"/>
      <c r="P25" s="1"/>
    </row>
    <row r="26" spans="1:16" x14ac:dyDescent="0.2">
      <c r="A26" s="1"/>
      <c r="B26" s="1"/>
      <c r="C26" s="2"/>
      <c r="D26" s="1"/>
      <c r="E26" s="1"/>
      <c r="F26" s="1"/>
      <c r="G26" s="1"/>
      <c r="H26" s="1"/>
      <c r="I26" s="2"/>
      <c r="J26" s="1" t="s">
        <v>47</v>
      </c>
      <c r="K26" s="1"/>
      <c r="L26" s="1"/>
      <c r="M26" s="1"/>
      <c r="N26" s="1"/>
      <c r="O26" s="1"/>
      <c r="P26" s="1"/>
    </row>
    <row r="27" spans="1:16" s="4" customFormat="1" ht="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1" t="s">
        <v>48</v>
      </c>
      <c r="B28" s="1"/>
      <c r="C28" s="2"/>
      <c r="D28" s="1" t="s">
        <v>10</v>
      </c>
      <c r="E28" s="1"/>
      <c r="F28" s="1"/>
      <c r="G28" s="1"/>
      <c r="H28" s="1"/>
      <c r="I28" s="2"/>
      <c r="J28" s="1" t="s">
        <v>9</v>
      </c>
      <c r="K28" s="1"/>
      <c r="L28" s="1"/>
      <c r="M28" s="1"/>
      <c r="N28" s="1"/>
      <c r="O28" s="1"/>
      <c r="P28" s="1"/>
    </row>
    <row r="29" spans="1:16" s="4" customFormat="1" ht="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1" t="s">
        <v>29</v>
      </c>
      <c r="B30" s="1"/>
      <c r="C30" s="2"/>
      <c r="D30" s="1" t="s">
        <v>10</v>
      </c>
      <c r="E30" s="1"/>
      <c r="F30" s="1"/>
      <c r="G30" s="1"/>
      <c r="H30" s="1"/>
      <c r="I30" s="2"/>
      <c r="J30" s="1" t="s">
        <v>82</v>
      </c>
      <c r="K30" s="1"/>
      <c r="L30" s="1"/>
      <c r="M30" s="1"/>
      <c r="N30" s="1"/>
      <c r="O30" s="1"/>
      <c r="P30" s="1"/>
    </row>
    <row r="31" spans="1:16" x14ac:dyDescent="0.2">
      <c r="A31" s="1"/>
      <c r="B31" s="1"/>
      <c r="C31" s="2"/>
      <c r="D31" s="1"/>
      <c r="E31" s="1"/>
      <c r="F31" s="1"/>
      <c r="G31" s="1"/>
      <c r="H31" s="1"/>
      <c r="I31" s="2"/>
      <c r="J31" s="1" t="s">
        <v>49</v>
      </c>
      <c r="K31" s="1"/>
      <c r="L31" s="1"/>
      <c r="M31" s="1"/>
      <c r="N31" s="1"/>
      <c r="O31" s="1"/>
      <c r="P31" s="1"/>
    </row>
    <row r="32" spans="1:16" x14ac:dyDescent="0.2">
      <c r="A32" s="1"/>
      <c r="B32" s="1"/>
      <c r="C32" s="2"/>
      <c r="D32" s="1"/>
      <c r="E32" s="1"/>
      <c r="F32" s="1"/>
      <c r="G32" s="1"/>
      <c r="H32" s="1"/>
      <c r="I32" s="2"/>
      <c r="J32" s="1" t="s">
        <v>50</v>
      </c>
      <c r="K32" s="1"/>
      <c r="L32" s="1"/>
      <c r="M32" s="1"/>
      <c r="N32" s="1"/>
      <c r="O32" s="1"/>
      <c r="P32" s="1"/>
    </row>
    <row r="33" spans="1:16" s="4" customFormat="1" ht="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1" t="s">
        <v>30</v>
      </c>
      <c r="B34" s="1"/>
      <c r="C34" s="2"/>
      <c r="D34" s="1" t="s">
        <v>31</v>
      </c>
      <c r="E34" s="1"/>
      <c r="F34" s="1"/>
      <c r="G34" s="1"/>
      <c r="H34" s="1"/>
      <c r="I34" s="2"/>
      <c r="J34" s="1" t="s">
        <v>35</v>
      </c>
      <c r="K34" s="1"/>
      <c r="L34" s="1"/>
      <c r="M34" s="1"/>
      <c r="N34" s="1"/>
      <c r="O34" s="1"/>
      <c r="P34" s="1"/>
    </row>
    <row r="35" spans="1:16" x14ac:dyDescent="0.2">
      <c r="A35" s="1"/>
      <c r="B35" s="1"/>
      <c r="C35" s="2"/>
      <c r="D35" s="1" t="s">
        <v>32</v>
      </c>
      <c r="E35" s="1"/>
      <c r="F35" s="1"/>
      <c r="G35" s="1"/>
      <c r="H35" s="1"/>
      <c r="I35" s="2"/>
      <c r="J35" s="1" t="s">
        <v>59</v>
      </c>
      <c r="K35" s="1"/>
      <c r="L35" s="1"/>
      <c r="M35" s="1"/>
      <c r="N35" s="1"/>
      <c r="O35" s="1"/>
      <c r="P35" s="1"/>
    </row>
    <row r="36" spans="1:16" x14ac:dyDescent="0.2">
      <c r="A36" s="1"/>
      <c r="B36" s="1"/>
      <c r="C36" s="2"/>
      <c r="D36" s="1" t="s">
        <v>33</v>
      </c>
      <c r="E36" s="1"/>
      <c r="F36" s="1"/>
      <c r="G36" s="1"/>
      <c r="H36" s="1"/>
      <c r="I36" s="2"/>
      <c r="J36" s="1" t="s">
        <v>56</v>
      </c>
      <c r="K36" s="1"/>
      <c r="L36" s="1"/>
      <c r="M36" s="1"/>
      <c r="N36" s="1"/>
      <c r="O36" s="1"/>
      <c r="P36" s="1"/>
    </row>
    <row r="37" spans="1:16" x14ac:dyDescent="0.2">
      <c r="A37" s="1"/>
      <c r="B37" s="1"/>
      <c r="C37" s="2"/>
      <c r="D37" s="1" t="s">
        <v>34</v>
      </c>
      <c r="E37" s="1"/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</row>
    <row r="38" spans="1:16" x14ac:dyDescent="0.2">
      <c r="A38" s="1"/>
      <c r="B38" s="1"/>
      <c r="C38" s="2"/>
      <c r="D38" s="6">
        <v>10000000</v>
      </c>
      <c r="E38" s="1"/>
      <c r="F38" s="1"/>
      <c r="G38" s="1"/>
      <c r="H38" s="1"/>
      <c r="I38" s="2"/>
      <c r="J38" s="1"/>
      <c r="K38" s="1"/>
      <c r="L38" s="1"/>
      <c r="M38" s="1"/>
      <c r="N38" s="1"/>
      <c r="O38" s="1"/>
      <c r="P38" s="1"/>
    </row>
    <row r="39" spans="1:16" s="4" customFormat="1" ht="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s="1" t="s">
        <v>8</v>
      </c>
      <c r="B40" s="1"/>
      <c r="C40" s="2"/>
      <c r="D40" s="1" t="s">
        <v>51</v>
      </c>
      <c r="E40" s="1"/>
      <c r="F40" s="1"/>
      <c r="G40" s="1"/>
      <c r="H40" s="1"/>
      <c r="I40" s="2"/>
      <c r="J40" s="1" t="s">
        <v>40</v>
      </c>
      <c r="K40" s="1"/>
      <c r="L40" s="1"/>
      <c r="M40" s="1"/>
      <c r="N40" s="1"/>
      <c r="O40" s="1"/>
      <c r="P40" s="1"/>
    </row>
    <row r="41" spans="1:16" x14ac:dyDescent="0.2">
      <c r="A41" s="1"/>
      <c r="B41" s="1"/>
      <c r="C41" s="2"/>
      <c r="D41" s="1" t="s">
        <v>36</v>
      </c>
      <c r="E41" s="1"/>
      <c r="F41" s="1"/>
      <c r="G41" s="1"/>
      <c r="H41" s="1"/>
      <c r="I41" s="2"/>
      <c r="J41" s="1" t="s">
        <v>41</v>
      </c>
      <c r="K41" s="1"/>
      <c r="L41" s="1"/>
      <c r="M41" s="1"/>
      <c r="N41" s="1"/>
      <c r="O41" s="1"/>
      <c r="P41" s="1"/>
    </row>
    <row r="42" spans="1:16" x14ac:dyDescent="0.2">
      <c r="A42" s="1"/>
      <c r="B42" s="1"/>
      <c r="C42" s="2"/>
      <c r="D42" s="1" t="s">
        <v>37</v>
      </c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</row>
    <row r="43" spans="1:16" x14ac:dyDescent="0.2">
      <c r="A43" s="1"/>
      <c r="B43" s="1"/>
      <c r="C43" s="2"/>
      <c r="D43" s="1" t="s">
        <v>38</v>
      </c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1"/>
    </row>
    <row r="44" spans="1:16" x14ac:dyDescent="0.2">
      <c r="A44" s="1"/>
      <c r="B44" s="1"/>
      <c r="C44" s="2"/>
      <c r="D44" s="1" t="s">
        <v>44</v>
      </c>
      <c r="E44" s="1"/>
      <c r="F44" s="1"/>
      <c r="G44" s="1"/>
      <c r="H44" s="1"/>
      <c r="I44" s="2"/>
      <c r="J44" s="1"/>
      <c r="K44" s="1"/>
      <c r="L44" s="1"/>
      <c r="M44" s="1"/>
      <c r="N44" s="1"/>
      <c r="O44" s="1"/>
      <c r="P44" s="1"/>
    </row>
    <row r="45" spans="1:16" x14ac:dyDescent="0.2">
      <c r="A45" s="1"/>
      <c r="B45" s="1"/>
      <c r="C45" s="2"/>
      <c r="D45" s="1" t="s">
        <v>45</v>
      </c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1"/>
    </row>
    <row r="46" spans="1:16" x14ac:dyDescent="0.2">
      <c r="A46" s="1"/>
      <c r="B46" s="1"/>
      <c r="C46" s="2"/>
      <c r="D46" s="1" t="s">
        <v>39</v>
      </c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</row>
    <row r="47" spans="1:16" x14ac:dyDescent="0.2">
      <c r="A47" s="1"/>
      <c r="B47" s="1"/>
      <c r="C47" s="2"/>
      <c r="D47" s="1" t="s">
        <v>42</v>
      </c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</row>
    <row r="48" spans="1:16" s="4" customFormat="1" ht="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">
      <c r="A49" s="1" t="s">
        <v>52</v>
      </c>
      <c r="B49" s="1"/>
      <c r="C49" s="2"/>
      <c r="D49" s="1" t="s">
        <v>81</v>
      </c>
      <c r="E49" s="1"/>
      <c r="F49" s="1"/>
      <c r="G49" s="1"/>
      <c r="H49" s="1"/>
      <c r="I49" s="2"/>
      <c r="J49" s="1" t="s">
        <v>53</v>
      </c>
      <c r="K49" s="1"/>
      <c r="L49" s="1"/>
      <c r="M49" s="1"/>
      <c r="N49" s="1"/>
      <c r="O49" s="1"/>
      <c r="P49" s="1"/>
    </row>
    <row r="50" spans="1:16" x14ac:dyDescent="0.2">
      <c r="A50" s="1"/>
      <c r="B50" s="1"/>
      <c r="C50" s="2"/>
      <c r="D50" s="1" t="s">
        <v>54</v>
      </c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1"/>
    </row>
    <row r="51" spans="1:16" x14ac:dyDescent="0.2">
      <c r="A51" s="1"/>
      <c r="B51" s="1"/>
      <c r="C51" s="2"/>
      <c r="D51" s="1" t="s">
        <v>80</v>
      </c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1"/>
    </row>
    <row r="52" spans="1:16" ht="5" customHeight="1" x14ac:dyDescent="0.2"/>
    <row r="53" spans="1:16" x14ac:dyDescent="0.2">
      <c r="A53" s="1" t="s">
        <v>68</v>
      </c>
      <c r="B53" s="1"/>
      <c r="D53" s="11">
        <v>44012</v>
      </c>
      <c r="E53" s="1"/>
      <c r="F53" s="1"/>
      <c r="G53" s="1"/>
      <c r="H53" s="1"/>
      <c r="J53" s="1" t="s">
        <v>77</v>
      </c>
      <c r="K53" s="1"/>
      <c r="L53" s="1"/>
      <c r="M53" s="1"/>
      <c r="N53" s="1"/>
      <c r="O53" s="1"/>
      <c r="P53" s="1"/>
    </row>
    <row r="62" spans="1:16" x14ac:dyDescent="0.2">
      <c r="F62" s="7"/>
    </row>
    <row r="63" spans="1:16" x14ac:dyDescent="0.2">
      <c r="D63" s="8"/>
    </row>
  </sheetData>
  <mergeCells count="8">
    <mergeCell ref="J1:P1"/>
    <mergeCell ref="J2:P2"/>
    <mergeCell ref="J3:P3"/>
    <mergeCell ref="A1:B4"/>
    <mergeCell ref="D1:H1"/>
    <mergeCell ref="D2:H2"/>
    <mergeCell ref="D3:H3"/>
    <mergeCell ref="D4:H4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3EEE-AF7A-464D-A47F-FC1F46274898}">
  <dimension ref="A3:E10"/>
  <sheetViews>
    <sheetView zoomScale="205" zoomScaleNormal="205" workbookViewId="0">
      <selection activeCell="C15" sqref="C15"/>
    </sheetView>
  </sheetViews>
  <sheetFormatPr baseColWidth="10" defaultColWidth="8.83203125" defaultRowHeight="15" x14ac:dyDescent="0.2"/>
  <cols>
    <col min="5" max="5" width="14" style="9" customWidth="1"/>
  </cols>
  <sheetData>
    <row r="3" spans="1:5" x14ac:dyDescent="0.2">
      <c r="A3" s="1" t="s">
        <v>60</v>
      </c>
      <c r="B3" s="1"/>
      <c r="C3" s="1"/>
      <c r="D3" s="1"/>
      <c r="E3" s="5">
        <v>28456</v>
      </c>
    </row>
    <row r="4" spans="1:5" x14ac:dyDescent="0.2">
      <c r="A4" s="1" t="s">
        <v>61</v>
      </c>
      <c r="B4" s="1"/>
      <c r="C4" s="1"/>
      <c r="D4" s="1"/>
      <c r="E4" s="5">
        <v>1586</v>
      </c>
    </row>
    <row r="5" spans="1:5" x14ac:dyDescent="0.2">
      <c r="A5" s="1" t="s">
        <v>62</v>
      </c>
      <c r="B5" s="1"/>
      <c r="C5" s="1"/>
      <c r="D5" s="1"/>
      <c r="E5" s="5">
        <v>387</v>
      </c>
    </row>
    <row r="6" spans="1:5" ht="16" thickBot="1" x14ac:dyDescent="0.25">
      <c r="A6" s="1" t="s">
        <v>65</v>
      </c>
      <c r="B6" s="1"/>
      <c r="C6" s="1"/>
      <c r="D6" s="1"/>
      <c r="E6" s="10">
        <v>3612</v>
      </c>
    </row>
    <row r="7" spans="1:5" x14ac:dyDescent="0.2">
      <c r="A7" s="1"/>
      <c r="B7" s="1"/>
      <c r="C7" s="1"/>
      <c r="D7" s="1"/>
      <c r="E7" s="5"/>
    </row>
    <row r="8" spans="1:5" x14ac:dyDescent="0.2">
      <c r="A8" s="1" t="s">
        <v>63</v>
      </c>
      <c r="B8" s="1"/>
      <c r="C8" s="1"/>
      <c r="D8" s="1"/>
      <c r="E8" s="5">
        <f>SUM(E3:E7)</f>
        <v>34041</v>
      </c>
    </row>
    <row r="9" spans="1:5" x14ac:dyDescent="0.2">
      <c r="A9" s="1"/>
      <c r="B9" s="1"/>
      <c r="C9" s="1"/>
      <c r="D9" s="1"/>
      <c r="E9" s="5"/>
    </row>
    <row r="10" spans="1:5" x14ac:dyDescent="0.2">
      <c r="A10" s="1" t="s">
        <v>64</v>
      </c>
      <c r="B10" s="1"/>
      <c r="C10" s="1"/>
      <c r="D10" s="1">
        <v>2.5</v>
      </c>
      <c r="E10" s="5">
        <f>+E8*D10</f>
        <v>85102.5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C894-D24A-43D4-B628-A912DEDD0AFA}">
  <dimension ref="A1:E12"/>
  <sheetViews>
    <sheetView zoomScale="175" zoomScaleNormal="175" workbookViewId="0">
      <selection activeCell="E16" sqref="E16"/>
    </sheetView>
  </sheetViews>
  <sheetFormatPr baseColWidth="10" defaultColWidth="8.83203125" defaultRowHeight="15" x14ac:dyDescent="0.2"/>
  <cols>
    <col min="5" max="5" width="12" style="9" customWidth="1"/>
  </cols>
  <sheetData>
    <row r="1" spans="1:5" x14ac:dyDescent="0.2">
      <c r="A1" s="1" t="s">
        <v>69</v>
      </c>
      <c r="B1" s="1"/>
      <c r="C1" s="1"/>
      <c r="D1" s="1"/>
      <c r="E1" s="5">
        <v>85102.5</v>
      </c>
    </row>
    <row r="2" spans="1:5" x14ac:dyDescent="0.2">
      <c r="A2" s="1"/>
      <c r="B2" s="1"/>
      <c r="C2" s="1"/>
      <c r="D2" s="1"/>
      <c r="E2" s="5"/>
    </row>
    <row r="3" spans="1:5" x14ac:dyDescent="0.2">
      <c r="A3" s="1" t="s">
        <v>71</v>
      </c>
      <c r="B3" s="1"/>
      <c r="C3" s="1"/>
      <c r="D3" s="1"/>
      <c r="E3" s="5">
        <f>26748.88*2</f>
        <v>53497.760000000002</v>
      </c>
    </row>
    <row r="4" spans="1:5" x14ac:dyDescent="0.2">
      <c r="A4" s="1" t="s">
        <v>74</v>
      </c>
      <c r="B4" s="1"/>
      <c r="C4" s="1"/>
      <c r="D4" s="1"/>
      <c r="E4" s="5">
        <f>538.12*2</f>
        <v>1076.24</v>
      </c>
    </row>
    <row r="5" spans="1:5" x14ac:dyDescent="0.2">
      <c r="A5" s="1" t="s">
        <v>13</v>
      </c>
      <c r="B5" s="1"/>
      <c r="C5" s="1"/>
      <c r="D5" s="1"/>
      <c r="E5" s="5">
        <f>3875*2</f>
        <v>7750</v>
      </c>
    </row>
    <row r="6" spans="1:5" x14ac:dyDescent="0.2">
      <c r="A6" s="1" t="s">
        <v>70</v>
      </c>
      <c r="B6" s="1"/>
      <c r="C6" s="1"/>
      <c r="D6" s="1"/>
      <c r="E6" s="5">
        <f>1875*2</f>
        <v>3750</v>
      </c>
    </row>
    <row r="7" spans="1:5" x14ac:dyDescent="0.2">
      <c r="A7" s="1" t="s">
        <v>72</v>
      </c>
      <c r="B7" s="1"/>
      <c r="C7" s="1"/>
      <c r="D7" s="1"/>
      <c r="E7" s="5">
        <f>487.12*2</f>
        <v>974.24</v>
      </c>
    </row>
    <row r="8" spans="1:5" ht="16" thickBot="1" x14ac:dyDescent="0.25">
      <c r="A8" s="1" t="s">
        <v>73</v>
      </c>
      <c r="B8" s="1"/>
      <c r="C8" s="1"/>
      <c r="D8" s="1"/>
      <c r="E8" s="10">
        <f>62.58*2</f>
        <v>125.16</v>
      </c>
    </row>
    <row r="9" spans="1:5" x14ac:dyDescent="0.2">
      <c r="A9" s="1"/>
      <c r="B9" s="1"/>
      <c r="C9" s="1"/>
      <c r="D9" s="1"/>
      <c r="E9" s="5"/>
    </row>
    <row r="10" spans="1:5" x14ac:dyDescent="0.2">
      <c r="A10" s="1" t="s">
        <v>75</v>
      </c>
      <c r="B10" s="1"/>
      <c r="C10" s="1"/>
      <c r="D10" s="1"/>
      <c r="E10" s="5">
        <f>SUM(E3:E8)</f>
        <v>67173.400000000009</v>
      </c>
    </row>
    <row r="11" spans="1:5" x14ac:dyDescent="0.2">
      <c r="A11" s="1"/>
      <c r="B11" s="1"/>
      <c r="C11" s="1"/>
      <c r="D11" s="1"/>
      <c r="E11" s="5"/>
    </row>
    <row r="12" spans="1:5" x14ac:dyDescent="0.2">
      <c r="A12" s="1" t="s">
        <v>76</v>
      </c>
      <c r="B12" s="1"/>
      <c r="C12" s="1"/>
      <c r="D12" s="1"/>
      <c r="E12" s="5">
        <f>+E1-E10</f>
        <v>17929.099999999991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Comparison</vt:lpstr>
      <vt:lpstr>Forgive Loan Calc</vt:lpstr>
      <vt:lpstr>Forgive Expense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Golden</dc:creator>
  <cp:lastModifiedBy>Isaac Park</cp:lastModifiedBy>
  <cp:lastPrinted>2020-03-29T14:48:15Z</cp:lastPrinted>
  <dcterms:created xsi:type="dcterms:W3CDTF">2020-03-29T12:49:30Z</dcterms:created>
  <dcterms:modified xsi:type="dcterms:W3CDTF">2020-04-17T21:27:58Z</dcterms:modified>
</cp:coreProperties>
</file>